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538\Desktop\第１回修正\"/>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8" i="4"/>
  <c r="P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<sst xmlns="http://schemas.openxmlformats.org/spreadsheetml/2006/main" count="221" uniqueCount="111">
  <si>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</si>
  <si>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</si>
  <si>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</si>
  <si>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</si>
  <si>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</si>
  <si>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</si>
  <si>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</si>
  <si>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</si>
  <si>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</si>
  <si>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</si>
  <si>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</si>
  <si>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</si>
  <si>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</si>
  <si>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</si>
  <si>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</si>
  <si>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</si>
  <si>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</si>
  <si>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</si>
  <si>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</si>
  <si>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</si>
  <si>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</si>
  <si>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</si>
  <si>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</si>
  <si>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</si>
  <si>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</si>
  <si>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</si>
  <si>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</si>
  <si>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</si>
  <si>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</si>
  <si>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</si>
  <si>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</si>
  <si>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</si>
  <si>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</si>
  <si>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</si>
  <si>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</si>
  <si>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</si>
  <si>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</si>
  <si>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</si>
  <si>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</si>
  <si>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</si>
  <si>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</si>
  <si>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</si>
  <si>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</si>
  <si>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</si>
  <si>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</si>
  <si>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</si>
  <si>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</si>
  <si>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</si>
  <si>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</si>
  <si>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</si>
  <si>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</si>
  <si>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</si>
  <si>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</si>
  <si>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</si>
  <si>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</si>
  <si>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</si>
  <si>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</si>
  <si>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</si>
  <si>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</si>
  <si>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</si>
  <si>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</si>
  <si>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</si>
  <si>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</si>
  <si>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</si>
  <si>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</si>
  <si>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</si>
  <si>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</si>
  <si>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</si>
  <si>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</si>
  <si>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</si>
  <si>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</si>
  <si>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</si>
  <si>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</si>
  <si>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</si>
  <si>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</si>
  <si>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</si>
  <si>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</si>
  <si>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</si>
  <si>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</si>
  <si>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</si>
  <si>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</si>
  <si>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</si>
  <si>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</si>
  <si>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</si>
  <si>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</si>
  <si>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</si>
  <si>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</si>
  <si>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</si>
  <si>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</si>
  <si>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</si>
  <si>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</si>
  <si>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</si>
  <si>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</si>
  <si>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</si>
  <si>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</si>
  <si>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</si>
  <si>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赤穂市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</si>
  <si>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</si>
  <si>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</si>
  <si>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</si>
  <si>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</si>
  <si>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</si>
  <si>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</si>
  <si>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</si>
  <si>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</si>
  <si>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</si>
  <si>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</si>
  <si>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</si>
  <si>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節水等による年間有収水量の減少に加えて施設維持管理に係る汚水処理費の増加により汚水処理原価が高くなって、経費回収率が低くなり経営の効率性が低下している。今後も現状に近い率にて推移すると見込まれる。収益的収支比率は、企業債償還金額の減少や経営の合理化によりゆるやかに上昇へ転じたものの、依然、経営費用における企業債償還金の割合は高いものとなっている。企業債残高対事業規模比率については、平成１２年度に事業が終了し企業債残高はゆるやかに減少しているものの全国平均や類似団体と比べ劣位となっている。今後は、使用料収入が減収していることから、より合理化・効率性を図った施設の更新計画を策定し、更新コストの合理的縮減に努める必要がある。</t>
    <phoneticPr fontId="4"/>
  </si>
  <si>
    <t xml:space="preserve">  農業集落排水施設の改築・更新費や維持管理費を低減することを目的に、農業集落排水を公共下水道へ統廃合することを検討している。検討するにあたっては、全施設の健全度判定や施設の劣化状態を調査し、統廃合や施設更新の優先順位、必要コストの把握が急務である。特に経営状況から、更新コストの合理的縮減は重要な課題である。</t>
    <phoneticPr fontId="4"/>
  </si>
  <si>
    <t xml:space="preserve">  水洗化率は91％に達しており、施設利用率も全国平均や類似団体と比べ優位ではあるが、企業債残高は高額で使用料収入の減収と合わせて経営費用を圧迫している状況である。施設運営については、引き続き徹底した合理化・効率性を図り、コスト縮減に努める必要があり、更新投資については合理的な縮減に努めながら計画的な改築・維持管理を行わ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</si>
</sst>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770792"/>
        <c:axId val="23177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31770792"/>
        <c:axId val="231771176"/>
      </c:lineChart>
      <c:dateAx>
        <c:axId val="231770792"/>
        <c:scaling>
          <c:orientation val="minMax"/>
        </c:scaling>
        <c:delete val="1"/>
        <c:axPos val="b"/>
        <c:numFmt formatCode="ge" sourceLinked="1"/>
        <c:majorTickMark val="none"/>
        <c:minorTickMark val="none"/>
        <c:tickLblPos val="none"/>
        <c:crossAx val="231771176"/>
        <c:crosses val="autoZero"/>
        <c:auto val="1"/>
        <c:lblOffset val="100"/>
        <c:baseTimeUnit val="years"/>
      </c:dateAx>
      <c:valAx>
        <c:axId val="2317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707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58.95</c:v>
                </c:pt>
                <c:pt idx="1">
                  <c:v>58.95</c:v>
                </c:pt>
                <c:pt idx="2">
                  <c:v>58.22</c:v>
                </c:pt>
                <c:pt idx="3">
                  <c:v>58.22</c:v>
                </c:pt>
                <c:pt idx="4">
                  <c:v>58.95</c:v>
                </c:pt>
              </c:numCache>
            </c:numRef>
          </c:val>
        </c:ser>
        <c:dLbls>
          <c:showLegendKey val="0"/>
          <c:showVal val="0"/>
          <c:showCatName val="0"/>
          <c:showSerName val="0"/>
          <c:showPercent val="0"/>
          <c:showBubbleSize val="0"/>
        </c:dLbls>
        <c:gapWidth val="150"/>
        <c:axId val="232727136"/>
        <c:axId val="23272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32727136"/>
        <c:axId val="232727528"/>
      </c:lineChart>
      <c:dateAx>
        <c:axId val="232727136"/>
        <c:scaling>
          <c:orientation val="minMax"/>
        </c:scaling>
        <c:delete val="1"/>
        <c:axPos val="b"/>
        <c:numFmt formatCode="ge" sourceLinked="1"/>
        <c:majorTickMark val="none"/>
        <c:minorTickMark val="none"/>
        <c:tickLblPos val="none"/>
        <c:crossAx val="232727528"/>
        <c:crosses val="autoZero"/>
        <c:auto val="1"/>
        <c:lblOffset val="100"/>
        <c:baseTimeUnit val="years"/>
      </c:dateAx>
      <c:valAx>
        <c:axId val="23272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91.12</c:v>
                </c:pt>
                <c:pt idx="1">
                  <c:v>91.27</c:v>
                </c:pt>
                <c:pt idx="2">
                  <c:v>91.26</c:v>
                </c:pt>
                <c:pt idx="3">
                  <c:v>91.26</c:v>
                </c:pt>
                <c:pt idx="4">
                  <c:v>91.42</c:v>
                </c:pt>
              </c:numCache>
            </c:numRef>
          </c:val>
        </c:ser>
        <c:dLbls>
          <c:showLegendKey val="0"/>
          <c:showVal val="0"/>
          <c:showCatName val="0"/>
          <c:showSerName val="0"/>
          <c:showPercent val="0"/>
          <c:showBubbleSize val="0"/>
        </c:dLbls>
        <c:gapWidth val="150"/>
        <c:axId val="232907360"/>
        <c:axId val="23290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32907360"/>
        <c:axId val="232907752"/>
      </c:lineChart>
      <c:dateAx>
        <c:axId val="232907360"/>
        <c:scaling>
          <c:orientation val="minMax"/>
        </c:scaling>
        <c:delete val="1"/>
        <c:axPos val="b"/>
        <c:numFmt formatCode="ge" sourceLinked="1"/>
        <c:majorTickMark val="none"/>
        <c:minorTickMark val="none"/>
        <c:tickLblPos val="none"/>
        <c:crossAx val="232907752"/>
        <c:crosses val="autoZero"/>
        <c:auto val="1"/>
        <c:lblOffset val="100"/>
        <c:baseTimeUnit val="years"/>
      </c:dateAx>
      <c:valAx>
        <c:axId val="23290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62.83</c:v>
                </c:pt>
                <c:pt idx="1">
                  <c:v>76.55</c:v>
                </c:pt>
                <c:pt idx="2">
                  <c:v>48.47</c:v>
                </c:pt>
                <c:pt idx="3">
                  <c:v>46.92</c:v>
                </c:pt>
                <c:pt idx="4">
                  <c:v>47.85</c:v>
                </c:pt>
              </c:numCache>
            </c:numRef>
          </c:val>
        </c:ser>
        <c:dLbls>
          <c:showLegendKey val="0"/>
          <c:showVal val="0"/>
          <c:showCatName val="0"/>
          <c:showSerName val="0"/>
          <c:showPercent val="0"/>
          <c:showBubbleSize val="0"/>
        </c:dLbls>
        <c:gapWidth val="150"/>
        <c:axId val="231788856"/>
        <c:axId val="23173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788856"/>
        <c:axId val="231730608"/>
      </c:lineChart>
      <c:dateAx>
        <c:axId val="231788856"/>
        <c:scaling>
          <c:orientation val="minMax"/>
        </c:scaling>
        <c:delete val="1"/>
        <c:axPos val="b"/>
        <c:numFmt formatCode="ge" sourceLinked="1"/>
        <c:majorTickMark val="none"/>
        <c:minorTickMark val="none"/>
        <c:tickLblPos val="none"/>
        <c:crossAx val="231730608"/>
        <c:crosses val="autoZero"/>
        <c:auto val="1"/>
        <c:lblOffset val="100"/>
        <c:baseTimeUnit val="years"/>
      </c:dateAx>
      <c:valAx>
        <c:axId val="23173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8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403528"/>
        <c:axId val="23240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403528"/>
        <c:axId val="232403912"/>
      </c:lineChart>
      <c:dateAx>
        <c:axId val="232403528"/>
        <c:scaling>
          <c:orientation val="minMax"/>
        </c:scaling>
        <c:delete val="1"/>
        <c:axPos val="b"/>
        <c:numFmt formatCode="ge" sourceLinked="1"/>
        <c:majorTickMark val="none"/>
        <c:minorTickMark val="none"/>
        <c:tickLblPos val="none"/>
        <c:crossAx val="232403912"/>
        <c:crosses val="autoZero"/>
        <c:auto val="1"/>
        <c:lblOffset val="100"/>
        <c:baseTimeUnit val="years"/>
      </c:dateAx>
      <c:valAx>
        <c:axId val="23240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378216"/>
        <c:axId val="23237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378216"/>
        <c:axId val="232378600"/>
      </c:lineChart>
      <c:dateAx>
        <c:axId val="232378216"/>
        <c:scaling>
          <c:orientation val="minMax"/>
        </c:scaling>
        <c:delete val="1"/>
        <c:axPos val="b"/>
        <c:numFmt formatCode="ge" sourceLinked="1"/>
        <c:majorTickMark val="none"/>
        <c:minorTickMark val="none"/>
        <c:tickLblPos val="none"/>
        <c:crossAx val="232378600"/>
        <c:crosses val="autoZero"/>
        <c:auto val="1"/>
        <c:lblOffset val="100"/>
        <c:baseTimeUnit val="years"/>
      </c:dateAx>
      <c:valAx>
        <c:axId val="23237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7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507512"/>
        <c:axId val="2325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507512"/>
        <c:axId val="232507904"/>
      </c:lineChart>
      <c:dateAx>
        <c:axId val="232507512"/>
        <c:scaling>
          <c:orientation val="minMax"/>
        </c:scaling>
        <c:delete val="1"/>
        <c:axPos val="b"/>
        <c:numFmt formatCode="ge" sourceLinked="1"/>
        <c:majorTickMark val="none"/>
        <c:minorTickMark val="none"/>
        <c:tickLblPos val="none"/>
        <c:crossAx val="232507904"/>
        <c:crosses val="autoZero"/>
        <c:auto val="1"/>
        <c:lblOffset val="100"/>
        <c:baseTimeUnit val="years"/>
      </c:dateAx>
      <c:valAx>
        <c:axId val="232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0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509080"/>
        <c:axId val="2325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509080"/>
        <c:axId val="232509472"/>
      </c:lineChart>
      <c:dateAx>
        <c:axId val="232509080"/>
        <c:scaling>
          <c:orientation val="minMax"/>
        </c:scaling>
        <c:delete val="1"/>
        <c:axPos val="b"/>
        <c:numFmt formatCode="ge" sourceLinked="1"/>
        <c:majorTickMark val="none"/>
        <c:minorTickMark val="none"/>
        <c:tickLblPos val="none"/>
        <c:crossAx val="232509472"/>
        <c:crosses val="autoZero"/>
        <c:auto val="1"/>
        <c:lblOffset val="100"/>
        <c:baseTimeUnit val="years"/>
      </c:dateAx>
      <c:valAx>
        <c:axId val="2325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0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1751.58</c:v>
                </c:pt>
                <c:pt idx="1">
                  <c:v>1785.57</c:v>
                </c:pt>
                <c:pt idx="2">
                  <c:v>3267.75</c:v>
                </c:pt>
                <c:pt idx="3">
                  <c:v>3125.55</c:v>
                </c:pt>
                <c:pt idx="4">
                  <c:v>2922.47</c:v>
                </c:pt>
              </c:numCache>
            </c:numRef>
          </c:val>
        </c:ser>
        <c:dLbls>
          <c:showLegendKey val="0"/>
          <c:showVal val="0"/>
          <c:showCatName val="0"/>
          <c:showSerName val="0"/>
          <c:showPercent val="0"/>
          <c:showBubbleSize val="0"/>
        </c:dLbls>
        <c:gapWidth val="150"/>
        <c:axId val="232510648"/>
        <c:axId val="2329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32510648"/>
        <c:axId val="232993728"/>
      </c:lineChart>
      <c:dateAx>
        <c:axId val="232510648"/>
        <c:scaling>
          <c:orientation val="minMax"/>
        </c:scaling>
        <c:delete val="1"/>
        <c:axPos val="b"/>
        <c:numFmt formatCode="ge" sourceLinked="1"/>
        <c:majorTickMark val="none"/>
        <c:minorTickMark val="none"/>
        <c:tickLblPos val="none"/>
        <c:crossAx val="232993728"/>
        <c:crosses val="autoZero"/>
        <c:auto val="1"/>
        <c:lblOffset val="100"/>
        <c:baseTimeUnit val="years"/>
      </c:dateAx>
      <c:valAx>
        <c:axId val="2329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1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46.07</c:v>
                </c:pt>
                <c:pt idx="1">
                  <c:v>38.020000000000003</c:v>
                </c:pt>
                <c:pt idx="2">
                  <c:v>23.81</c:v>
                </c:pt>
                <c:pt idx="3">
                  <c:v>22.54</c:v>
                </c:pt>
                <c:pt idx="4">
                  <c:v>21.94</c:v>
                </c:pt>
              </c:numCache>
            </c:numRef>
          </c:val>
        </c:ser>
        <c:dLbls>
          <c:showLegendKey val="0"/>
          <c:showVal val="0"/>
          <c:showCatName val="0"/>
          <c:showSerName val="0"/>
          <c:showPercent val="0"/>
          <c:showBubbleSize val="0"/>
        </c:dLbls>
        <c:gapWidth val="150"/>
        <c:axId val="232994904"/>
        <c:axId val="2329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32994904"/>
        <c:axId val="232995296"/>
      </c:lineChart>
      <c:dateAx>
        <c:axId val="232994904"/>
        <c:scaling>
          <c:orientation val="minMax"/>
        </c:scaling>
        <c:delete val="1"/>
        <c:axPos val="b"/>
        <c:numFmt formatCode="ge" sourceLinked="1"/>
        <c:majorTickMark val="none"/>
        <c:minorTickMark val="none"/>
        <c:tickLblPos val="none"/>
        <c:crossAx val="232995296"/>
        <c:crosses val="autoZero"/>
        <c:auto val="1"/>
        <c:lblOffset val="100"/>
        <c:baseTimeUnit val="years"/>
      </c:dateAx>
      <c:valAx>
        <c:axId val="2329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314.12</c:v>
                </c:pt>
                <c:pt idx="1">
                  <c:v>379.61</c:v>
                </c:pt>
                <c:pt idx="2">
                  <c:v>604.88</c:v>
                </c:pt>
                <c:pt idx="3">
                  <c:v>651.17999999999995</c:v>
                </c:pt>
                <c:pt idx="4">
                  <c:v>673.1</c:v>
                </c:pt>
              </c:numCache>
            </c:numRef>
          </c:val>
        </c:ser>
        <c:dLbls>
          <c:showLegendKey val="0"/>
          <c:showVal val="0"/>
          <c:showCatName val="0"/>
          <c:showSerName val="0"/>
          <c:showPercent val="0"/>
          <c:showBubbleSize val="0"/>
        </c:dLbls>
        <c:gapWidth val="150"/>
        <c:axId val="232996472"/>
        <c:axId val="2329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32996472"/>
        <c:axId val="232996864"/>
      </c:lineChart>
      <c:dateAx>
        <c:axId val="232996472"/>
        <c:scaling>
          <c:orientation val="minMax"/>
        </c:scaling>
        <c:delete val="1"/>
        <c:axPos val="b"/>
        <c:numFmt formatCode="ge" sourceLinked="1"/>
        <c:majorTickMark val="none"/>
        <c:minorTickMark val="none"/>
        <c:tickLblPos val="none"/>
        <c:crossAx val="232996864"/>
        <c:crosses val="autoZero"/>
        <c:auto val="1"/>
        <c:lblOffset val="100"/>
        <c:baseTimeUnit val="years"/>
      </c:dateAx>
      <c:valAx>
        <c:axId val="2329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9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赤穂市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49616</v>
      </c>
      <c r="AM8" s="64"/>
      <c r="AN8" s="64"/>
      <c r="AO8" s="64"/>
      <c r="AP8" s="64"/>
      <c r="AQ8" s="64"/>
      <c r="AR8" s="64"/>
      <c r="AS8" s="64"/>
      <c r="AT8" s="63">
        <f>データ!S6</f>
        <v>126.86</v>
      </c>
      <c r="AU8" s="63"/>
      <c r="AV8" s="63"/>
      <c r="AW8" s="63"/>
      <c r="AX8" s="63"/>
      <c r="AY8" s="63"/>
      <c r="AZ8" s="63"/>
      <c r="BA8" s="63"/>
      <c r="BB8" s="63">
        <f>データ!T6</f>
        <v>391.11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5.26</v>
      </c>
      <c r="Q10" s="63"/>
      <c r="R10" s="63"/>
      <c r="S10" s="63"/>
      <c r="T10" s="63"/>
      <c r="U10" s="63"/>
      <c r="V10" s="63"/>
      <c r="W10" s="63">
        <f>データ!P6</f>
        <v>84.88</v>
      </c>
      <c r="X10" s="63"/>
      <c r="Y10" s="63"/>
      <c r="Z10" s="63"/>
      <c r="AA10" s="63"/>
      <c r="AB10" s="63"/>
      <c r="AC10" s="63"/>
      <c r="AD10" s="64">
        <f>データ!Q6</f>
        <v>2408</v>
      </c>
      <c r="AE10" s="64"/>
      <c r="AF10" s="64"/>
      <c r="AG10" s="64"/>
      <c r="AH10" s="64"/>
      <c r="AI10" s="64"/>
      <c r="AJ10" s="64"/>
      <c r="AK10" s="2"/>
      <c r="AL10" s="64">
        <f>データ!U6</f>
        <v>2598</v>
      </c>
      <c r="AM10" s="64"/>
      <c r="AN10" s="64"/>
      <c r="AO10" s="64"/>
      <c r="AP10" s="64"/>
      <c r="AQ10" s="64"/>
      <c r="AR10" s="64"/>
      <c r="AS10" s="64"/>
      <c r="AT10" s="63">
        <f>データ!V6</f>
        <v>0.76</v>
      </c>
      <c r="AU10" s="63"/>
      <c r="AV10" s="63"/>
      <c r="AW10" s="63"/>
      <c r="AX10" s="63"/>
      <c r="AY10" s="63"/>
      <c r="AZ10" s="63"/>
      <c r="BA10" s="63"/>
      <c r="BB10" s="63">
        <f>データ!W6</f>
        <v>3418.42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282120</v>
      </c>
      <c r="D6" s="31">
        <f t="shared" si="3"/>
        <v>47</v>
      </c>
      <c r="E6" s="31">
        <f t="shared" si="3"/>
        <v>17</v>
      </c>
      <c r="F6" s="31">
        <f t="shared" si="3"/>
        <v>5</v>
      </c>
      <c r="G6" s="31">
        <f t="shared" si="3"/>
        <v>0</v>
      </c>
      <c r="H6" s="31" t="str">
        <f t="shared" si="3"/>
        <v>兵庫県　赤穂市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5.26</v>
      </c>
      <c r="P6" s="32">
        <f t="shared" si="3"/>
        <v>84.88</v>
      </c>
      <c r="Q6" s="32">
        <f t="shared" si="3"/>
        <v>2408</v>
      </c>
      <c r="R6" s="32">
        <f t="shared" si="3"/>
        <v>49616</v>
      </c>
      <c r="S6" s="32">
        <f t="shared" si="3"/>
        <v>126.86</v>
      </c>
      <c r="T6" s="32">
        <f t="shared" si="3"/>
        <v>391.11</v>
      </c>
      <c r="U6" s="32">
        <f t="shared" si="3"/>
        <v>2598</v>
      </c>
      <c r="V6" s="32">
        <f t="shared" si="3"/>
        <v>0.76</v>
      </c>
      <c r="W6" s="32">
        <f t="shared" si="3"/>
        <v>3418.42</v>
      </c>
      <c r="X6" s="33">
        <f>IF(X7="",NA(),X7)</f>
        <v>62.83</v>
      </c>
      <c r="Y6" s="33">
        <f t="shared" ref="Y6:AG6" si="4">IF(Y7="",NA(),Y7)</f>
        <v>76.55</v>
      </c>
      <c r="Z6" s="33">
        <f t="shared" si="4"/>
        <v>48.47</v>
      </c>
      <c r="AA6" s="33">
        <f t="shared" si="4"/>
        <v>46.92</v>
      </c>
      <c r="AB6" s="33">
        <f t="shared" si="4"/>
        <v>47.85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1751.58</v>
      </c>
      <c r="BF6" s="33">
        <f t="shared" ref="BF6:BN6" si="7">IF(BF7="",NA(),BF7)</f>
        <v>1785.57</v>
      </c>
      <c r="BG6" s="33">
        <f t="shared" si="7"/>
        <v>3267.75</v>
      </c>
      <c r="BH6" s="33">
        <f t="shared" si="7"/>
        <v>3125.55</v>
      </c>
      <c r="BI6" s="33">
        <f t="shared" si="7"/>
        <v>2922.47</v>
      </c>
      <c r="BJ6" s="33">
        <f t="shared" si="7"/>
        <v>1239.2</v>
      </c>
      <c r="BK6" s="33">
        <f t="shared" si="7"/>
        <v>1197.82</v>
      </c>
      <c r="BL6" s="33">
        <f t="shared" si="7"/>
        <v>1126.77</v>
      </c>
      <c r="BM6" s="33">
        <f t="shared" si="7"/>
        <v>1044.8</v>
      </c>
      <c r="BN6" s="33">
        <f t="shared" si="7"/>
        <v>1081.8</v>
      </c>
      <c r="BO6" s="32" t="str">
        <f>IF(BO7="","",IF(BO7="-","【-】","【"&amp;SUBSTITUTE(TEXT(BO7,"#,##0.00"),"-","△")&amp;"】"))</f>
        <v>【1,015.77】</v>
      </c>
      <c r="BP6" s="33">
        <f>IF(BP7="",NA(),BP7)</f>
        <v>46.07</v>
      </c>
      <c r="BQ6" s="33">
        <f t="shared" ref="BQ6:BY6" si="8">IF(BQ7="",NA(),BQ7)</f>
        <v>38.020000000000003</v>
      </c>
      <c r="BR6" s="33">
        <f t="shared" si="8"/>
        <v>23.81</v>
      </c>
      <c r="BS6" s="33">
        <f t="shared" si="8"/>
        <v>22.54</v>
      </c>
      <c r="BT6" s="33">
        <f t="shared" si="8"/>
        <v>21.94</v>
      </c>
      <c r="BU6" s="33">
        <f t="shared" si="8"/>
        <v>51.56</v>
      </c>
      <c r="BV6" s="33">
        <f t="shared" si="8"/>
        <v>51.03</v>
      </c>
      <c r="BW6" s="33">
        <f t="shared" si="8"/>
        <v>50.9</v>
      </c>
      <c r="BX6" s="33">
        <f t="shared" si="8"/>
        <v>50.82</v>
      </c>
      <c r="BY6" s="33">
        <f t="shared" si="8"/>
        <v>52.19</v>
      </c>
      <c r="BZ6" s="32" t="str">
        <f>IF(BZ7="","",IF(BZ7="-","【-】","【"&amp;SUBSTITUTE(TEXT(BZ7,"#,##0.00"),"-","△")&amp;"】"))</f>
        <v>【52.78】</v>
      </c>
      <c r="CA6" s="33">
        <f>IF(CA7="",NA(),CA7)</f>
        <v>314.12</v>
      </c>
      <c r="CB6" s="33">
        <f t="shared" ref="CB6:CJ6" si="9">IF(CB7="",NA(),CB7)</f>
        <v>379.61</v>
      </c>
      <c r="CC6" s="33">
        <f t="shared" si="9"/>
        <v>604.88</v>
      </c>
      <c r="CD6" s="33">
        <f t="shared" si="9"/>
        <v>651.17999999999995</v>
      </c>
      <c r="CE6" s="33">
        <f t="shared" si="9"/>
        <v>673.1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58.95</v>
      </c>
      <c r="CM6" s="33">
        <f t="shared" ref="CM6:CU6" si="10">IF(CM7="",NA(),CM7)</f>
        <v>58.95</v>
      </c>
      <c r="CN6" s="33">
        <f t="shared" si="10"/>
        <v>58.22</v>
      </c>
      <c r="CO6" s="33">
        <f t="shared" si="10"/>
        <v>58.22</v>
      </c>
      <c r="CP6" s="33">
        <f t="shared" si="10"/>
        <v>58.95</v>
      </c>
      <c r="CQ6" s="33">
        <f t="shared" si="10"/>
        <v>55.2</v>
      </c>
      <c r="CR6" s="33">
        <f t="shared" si="10"/>
        <v>54.74</v>
      </c>
      <c r="CS6" s="33">
        <f t="shared" si="10"/>
        <v>53.78</v>
      </c>
      <c r="CT6" s="33">
        <f t="shared" si="10"/>
        <v>53.24</v>
      </c>
      <c r="CU6" s="33">
        <f t="shared" si="10"/>
        <v>52.31</v>
      </c>
      <c r="CV6" s="32" t="str">
        <f>IF(CV7="","",IF(CV7="-","【-】","【"&amp;SUBSTITUTE(TEXT(CV7,"#,##0.00"),"-","△")&amp;"】"))</f>
        <v>【52.74】</v>
      </c>
      <c r="CW6" s="33">
        <f>IF(CW7="",NA(),CW7)</f>
        <v>91.12</v>
      </c>
      <c r="CX6" s="33">
        <f t="shared" ref="CX6:DF6" si="11">IF(CX7="",NA(),CX7)</f>
        <v>91.27</v>
      </c>
      <c r="CY6" s="33">
        <f t="shared" si="11"/>
        <v>91.26</v>
      </c>
      <c r="CZ6" s="33">
        <f t="shared" si="11"/>
        <v>91.26</v>
      </c>
      <c r="DA6" s="33">
        <f t="shared" si="11"/>
        <v>91.42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282120</v>
      </c>
      <c r="D7" s="35">
        <v>47</v>
      </c>
      <c r="E7" s="35">
        <v>17</v>
      </c>
      <c r="F7" s="35">
        <v>5</v>
      </c>
      <c r="G7" s="35">
        <v>0</v>
      </c>
      <c r="H7" s="35" t="s">
        <v>96</v>
      </c>
      <c r="I7" s="35" t="s">
        <v>97</v>
      </c>
      <c r="J7" s="35" t="s">
        <v>98</v>
      </c>
      <c r="K7" s="35" t="s">
        <v>99</v>
      </c>
      <c r="L7" s="35" t="s">
        <v>100</v>
      </c>
      <c r="M7" s="36" t="s">
        <v>101</v>
      </c>
      <c r="N7" s="36" t="s">
        <v>102</v>
      </c>
      <c r="O7" s="36">
        <v>5.26</v>
      </c>
      <c r="P7" s="36">
        <v>84.88</v>
      </c>
      <c r="Q7" s="36">
        <v>2408</v>
      </c>
      <c r="R7" s="36">
        <v>49616</v>
      </c>
      <c r="S7" s="36">
        <v>126.86</v>
      </c>
      <c r="T7" s="36">
        <v>391.11</v>
      </c>
      <c r="U7" s="36">
        <v>2598</v>
      </c>
      <c r="V7" s="36">
        <v>0.76</v>
      </c>
      <c r="W7" s="36">
        <v>3418.42</v>
      </c>
      <c r="X7" s="36">
        <v>62.83</v>
      </c>
      <c r="Y7" s="36">
        <v>76.55</v>
      </c>
      <c r="Z7" s="36">
        <v>48.47</v>
      </c>
      <c r="AA7" s="36">
        <v>46.92</v>
      </c>
      <c r="AB7" s="36">
        <v>47.85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1751.58</v>
      </c>
      <c r="BF7" s="36">
        <v>1785.57</v>
      </c>
      <c r="BG7" s="36">
        <v>3267.75</v>
      </c>
      <c r="BH7" s="36">
        <v>3125.55</v>
      </c>
      <c r="BI7" s="36">
        <v>2922.47</v>
      </c>
      <c r="BJ7" s="36">
        <v>1239.2</v>
      </c>
      <c r="BK7" s="36">
        <v>1197.82</v>
      </c>
      <c r="BL7" s="36">
        <v>1126.77</v>
      </c>
      <c r="BM7" s="36">
        <v>1044.8</v>
      </c>
      <c r="BN7" s="36">
        <v>1081.8</v>
      </c>
      <c r="BO7" s="36">
        <v>1015.77</v>
      </c>
      <c r="BP7" s="36">
        <v>46.07</v>
      </c>
      <c r="BQ7" s="36">
        <v>38.020000000000003</v>
      </c>
      <c r="BR7" s="36">
        <v>23.81</v>
      </c>
      <c r="BS7" s="36">
        <v>22.54</v>
      </c>
      <c r="BT7" s="36">
        <v>21.94</v>
      </c>
      <c r="BU7" s="36">
        <v>51.56</v>
      </c>
      <c r="BV7" s="36">
        <v>51.03</v>
      </c>
      <c r="BW7" s="36">
        <v>50.9</v>
      </c>
      <c r="BX7" s="36">
        <v>50.82</v>
      </c>
      <c r="BY7" s="36">
        <v>52.19</v>
      </c>
      <c r="BZ7" s="36">
        <v>52.78</v>
      </c>
      <c r="CA7" s="36">
        <v>314.12</v>
      </c>
      <c r="CB7" s="36">
        <v>379.61</v>
      </c>
      <c r="CC7" s="36">
        <v>604.88</v>
      </c>
      <c r="CD7" s="36">
        <v>651.17999999999995</v>
      </c>
      <c r="CE7" s="36">
        <v>673.1</v>
      </c>
      <c r="CF7" s="36">
        <v>283.26</v>
      </c>
      <c r="CG7" s="36">
        <v>289.60000000000002</v>
      </c>
      <c r="CH7" s="36">
        <v>293.27</v>
      </c>
      <c r="CI7" s="36">
        <v>300.52</v>
      </c>
      <c r="CJ7" s="36">
        <v>296.14</v>
      </c>
      <c r="CK7" s="36">
        <v>289.81</v>
      </c>
      <c r="CL7" s="36">
        <v>58.95</v>
      </c>
      <c r="CM7" s="36">
        <v>58.95</v>
      </c>
      <c r="CN7" s="36">
        <v>58.22</v>
      </c>
      <c r="CO7" s="36">
        <v>58.22</v>
      </c>
      <c r="CP7" s="36">
        <v>58.95</v>
      </c>
      <c r="CQ7" s="36">
        <v>55.2</v>
      </c>
      <c r="CR7" s="36">
        <v>54.74</v>
      </c>
      <c r="CS7" s="36">
        <v>53.78</v>
      </c>
      <c r="CT7" s="36">
        <v>53.24</v>
      </c>
      <c r="CU7" s="36">
        <v>52.31</v>
      </c>
      <c r="CV7" s="36">
        <v>52.74</v>
      </c>
      <c r="CW7" s="36">
        <v>91.12</v>
      </c>
      <c r="CX7" s="36">
        <v>91.27</v>
      </c>
      <c r="CY7" s="36">
        <v>91.26</v>
      </c>
      <c r="CZ7" s="36">
        <v>91.26</v>
      </c>
      <c r="DA7" s="36">
        <v>91.42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2017-02-10T11:07:00Z</cp:lastPrinted>
  <dcterms:created xsi:type="dcterms:W3CDTF">2017-02-08T03:13:01Z</dcterms:created>
  <dcterms:modified xsi:type="dcterms:W3CDTF">2017-02-10T11:08:52Z</dcterms:modified>
  <cp:category/>
</cp:coreProperties>
</file>